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124" firstSheet="1" activeTab="1"/>
  </bookViews>
  <sheets>
    <sheet name="Wst.plan" sheetId="1" r:id="rId1"/>
    <sheet name="Rejestr Ryzyk-wzór" sheetId="2" r:id="rId2"/>
  </sheets>
  <definedNames>
    <definedName name="_xlnm.Print_Area" localSheetId="1">'Rejestr Ryzyk-wzór'!$A$1:$I$13</definedName>
    <definedName name="_xlnm.Print_Area" localSheetId="0">'Wst.plan'!$A$1:$H$52</definedName>
  </definedNames>
  <calcPr fullCalcOnLoad="1"/>
</workbook>
</file>

<file path=xl/sharedStrings.xml><?xml version="1.0" encoding="utf-8"?>
<sst xmlns="http://schemas.openxmlformats.org/spreadsheetml/2006/main" count="85" uniqueCount="74">
  <si>
    <t>Wyszczególnienie</t>
  </si>
  <si>
    <t>I</t>
  </si>
  <si>
    <t>II</t>
  </si>
  <si>
    <t>III</t>
  </si>
  <si>
    <t>IV</t>
  </si>
  <si>
    <t>w zł.</t>
  </si>
  <si>
    <t>Lp.</t>
  </si>
  <si>
    <t>PRZYCHODY OGÓŁEM, w tym:</t>
  </si>
  <si>
    <r>
      <t>Dział …………….</t>
    </r>
    <r>
      <rPr>
        <b/>
        <sz val="12"/>
        <rFont val="Arial CE"/>
        <family val="2"/>
      </rPr>
      <t>921</t>
    </r>
    <r>
      <rPr>
        <sz val="11"/>
        <rFont val="Arial CE"/>
        <family val="2"/>
      </rPr>
      <t>………</t>
    </r>
  </si>
  <si>
    <r>
      <t>Rozdział ………</t>
    </r>
    <r>
      <rPr>
        <b/>
        <sz val="12"/>
        <rFont val="Arial CE"/>
        <family val="2"/>
      </rPr>
      <t>92109</t>
    </r>
    <r>
      <rPr>
        <sz val="11"/>
        <rFont val="Arial CE"/>
        <family val="2"/>
      </rPr>
      <t>…..…</t>
    </r>
  </si>
  <si>
    <t>PRZYCHODY WŁASNE, z tego:</t>
  </si>
  <si>
    <t>A</t>
  </si>
  <si>
    <t>B</t>
  </si>
  <si>
    <t>C</t>
  </si>
  <si>
    <t>Środki otrzymane od Osób fizycznych i prawnych</t>
  </si>
  <si>
    <t>D</t>
  </si>
  <si>
    <t>Inne źródła</t>
  </si>
  <si>
    <t>KOSZTY OGÓŁEM, z tego:</t>
  </si>
  <si>
    <t>Wynagrodzenia</t>
  </si>
  <si>
    <t>Pochodne od wynagrodzeń</t>
  </si>
  <si>
    <t>Energia</t>
  </si>
  <si>
    <t>WYDATKI MAJĄTKOWE</t>
  </si>
  <si>
    <t>KOSZTY  BIEŻĄCE</t>
  </si>
  <si>
    <t>WYNIK FINANSOWY</t>
  </si>
  <si>
    <t>ŚREDNIOROCZNA LICZBA ETATÓW*</t>
  </si>
  <si>
    <t>* podać wielkości do pełnych etatów</t>
  </si>
  <si>
    <t>(Przygotował)</t>
  </si>
  <si>
    <t>(Zatwierdził)</t>
  </si>
  <si>
    <t>MIEJSKI OŚRODEK KULTURY W JASTRZĘBIU-ZDROJU</t>
  </si>
  <si>
    <t>Al.Piłsudskiego 27; 44-335 Jastrzębie-Zdrój</t>
  </si>
  <si>
    <t>Wskaźnik (6:4)</t>
  </si>
  <si>
    <t xml:space="preserve">Przychody z prowadzonej działaności </t>
  </si>
  <si>
    <t>Przychody pozostałe, w tym:</t>
  </si>
  <si>
    <t>a</t>
  </si>
  <si>
    <t>b</t>
  </si>
  <si>
    <t>c</t>
  </si>
  <si>
    <t>Pozostałe koszty, w tym</t>
  </si>
  <si>
    <t>Płatności odsetkowe wynikające z zaciągniętych zobowiązań</t>
  </si>
  <si>
    <t>Zakup towarów i usług</t>
  </si>
  <si>
    <t>ŚRODKI PIENIĘŻNE</t>
  </si>
  <si>
    <t>V</t>
  </si>
  <si>
    <t>NALEŻNOŚCI (netto)</t>
  </si>
  <si>
    <t>NALEŻNOŚCI DŁUGOTERMINOWE</t>
  </si>
  <si>
    <t>NALEŻNOŚCI KRÓTKOTERMINOWE</t>
  </si>
  <si>
    <t>VI</t>
  </si>
  <si>
    <t>ZOBOWIĄZANIA (netto)</t>
  </si>
  <si>
    <t>REZERWY NA ZOBOWIĄZANIA</t>
  </si>
  <si>
    <t>ZOBOWIĄZANIA DŁUGOTERMINOWE</t>
  </si>
  <si>
    <t>ZOBOWIĄZANIA KRÓTKOTERMINOWE</t>
  </si>
  <si>
    <t>VII</t>
  </si>
  <si>
    <t>DOTACJA Z BUDŻETU MIASTA, z tego:</t>
  </si>
  <si>
    <t xml:space="preserve">Dotacja podmiotowa </t>
  </si>
  <si>
    <t>Dotacja celowa</t>
  </si>
  <si>
    <t>Wpływy z działalności gospodarczej</t>
  </si>
  <si>
    <t>PROJEKT PLANU FINANSOWEGO INSTYTUCJI KULTURY NA ROK 2015</t>
  </si>
  <si>
    <t>Plan na 2014 rok/Stan na 01.01.2014 roku</t>
  </si>
  <si>
    <t>Plan na 2014 rok po zmianach na 30.06.2014 roku</t>
  </si>
  <si>
    <t>Przewidywane wykonanie planu  w 2014 roku</t>
  </si>
  <si>
    <t>Projekt Planu na 2015 rok</t>
  </si>
  <si>
    <t>Prawdopodobieństwo wystąpienia ryzyka (skala 1-5)</t>
  </si>
  <si>
    <t>Prawdopodobne skutki ryzyka (skala 1-5)</t>
  </si>
  <si>
    <t>Lp</t>
  </si>
  <si>
    <t>Właściciel ryzyka</t>
  </si>
  <si>
    <t xml:space="preserve">Reakcja na ryzyko </t>
  </si>
  <si>
    <t>T - Tolerowanie</t>
  </si>
  <si>
    <t>P - Przeniesienie</t>
  </si>
  <si>
    <t>D - Działanie</t>
  </si>
  <si>
    <t>W - Wycofanie</t>
  </si>
  <si>
    <t>Cel</t>
  </si>
  <si>
    <t>Ryzyko (realizacji celu)</t>
  </si>
  <si>
    <r>
      <t>Opis proponowanych działań i mechanizmów kontrolnych</t>
    </r>
    <r>
      <rPr>
        <b/>
        <sz val="9"/>
        <rFont val="Arial CE"/>
        <family val="0"/>
      </rPr>
      <t xml:space="preserve"> (wypełnić obligatoryjnie, jeśli pozim istotności ryzyka będzie większy niż 12)</t>
    </r>
  </si>
  <si>
    <t>Ocena punktowa ryzyka</t>
  </si>
  <si>
    <t>Istotność ryzyka (iloczyn poz.4 x 5)</t>
  </si>
  <si>
    <r>
      <t xml:space="preserve">Rejestr Ryzyka w Miejskim Ośrodku Kultury w Jastrzębiu-Zdroju na rok ………. </t>
    </r>
    <r>
      <rPr>
        <sz val="14"/>
        <rFont val="Arial CE"/>
        <family val="0"/>
      </rPr>
      <t>(Wzór)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</si>
</sst>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%"/>
    <numFmt numFmtId="166" formatCode="#,##0.0"/>
    <numFmt numFmtId="167" formatCode="0.0"/>
  </numFmts>
  <fonts count="4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1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0" fontId="5" fillId="0" borderId="11" xfId="52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0" fontId="2" fillId="0" borderId="21" xfId="52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0" fontId="2" fillId="0" borderId="23" xfId="52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0" fontId="2" fillId="0" borderId="25" xfId="52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44" fontId="2" fillId="0" borderId="0" xfId="58" applyFont="1" applyAlignment="1">
      <alignment horizontal="center" vertical="center"/>
    </xf>
    <xf numFmtId="44" fontId="0" fillId="0" borderId="0" xfId="58" applyFont="1" applyAlignment="1">
      <alignment horizontal="right" vertical="center"/>
    </xf>
    <xf numFmtId="44" fontId="8" fillId="0" borderId="14" xfId="58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0" fontId="5" fillId="0" borderId="27" xfId="52" applyNumberFormat="1" applyFont="1" applyBorder="1" applyAlignment="1">
      <alignment horizontal="center" vertical="center"/>
    </xf>
    <xf numFmtId="9" fontId="5" fillId="0" borderId="0" xfId="52" applyFont="1" applyAlignment="1">
      <alignment vertical="center"/>
    </xf>
    <xf numFmtId="9" fontId="0" fillId="0" borderId="0" xfId="52" applyFont="1" applyAlignment="1">
      <alignment vertical="center"/>
    </xf>
    <xf numFmtId="9" fontId="2" fillId="0" borderId="0" xfId="52" applyFont="1" applyAlignment="1">
      <alignment horizontal="right" vertical="center"/>
    </xf>
    <xf numFmtId="9" fontId="3" fillId="0" borderId="0" xfId="52" applyFont="1" applyAlignment="1">
      <alignment vertical="center"/>
    </xf>
    <xf numFmtId="9" fontId="3" fillId="0" borderId="0" xfId="52" applyFont="1" applyAlignment="1">
      <alignment horizontal="right" vertical="center"/>
    </xf>
    <xf numFmtId="9" fontId="0" fillId="0" borderId="0" xfId="52" applyFont="1" applyAlignment="1">
      <alignment horizontal="right" vertical="center"/>
    </xf>
    <xf numFmtId="9" fontId="2" fillId="0" borderId="0" xfId="52" applyFont="1" applyAlignment="1">
      <alignment vertical="center"/>
    </xf>
    <xf numFmtId="9" fontId="2" fillId="0" borderId="14" xfId="52" applyFont="1" applyBorder="1" applyAlignment="1">
      <alignment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9" fontId="9" fillId="33" borderId="30" xfId="52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7" fillId="33" borderId="28" xfId="0" applyNumberFormat="1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center" vertical="center"/>
    </xf>
    <xf numFmtId="0" fontId="7" fillId="33" borderId="31" xfId="0" applyNumberFormat="1" applyFont="1" applyFill="1" applyBorder="1" applyAlignment="1">
      <alignment horizontal="center" vertical="center"/>
    </xf>
    <xf numFmtId="0" fontId="7" fillId="33" borderId="30" xfId="52" applyNumberFormat="1" applyFont="1" applyFill="1" applyBorder="1" applyAlignment="1">
      <alignment horizontal="center" vertical="center"/>
    </xf>
    <xf numFmtId="0" fontId="7" fillId="33" borderId="0" xfId="0" applyNumberFormat="1" applyFont="1" applyFill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vertical="center"/>
    </xf>
    <xf numFmtId="0" fontId="4" fillId="34" borderId="33" xfId="0" applyFont="1" applyFill="1" applyBorder="1" applyAlignment="1">
      <alignment vertical="center"/>
    </xf>
    <xf numFmtId="10" fontId="4" fillId="34" borderId="34" xfId="52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10" fontId="4" fillId="34" borderId="27" xfId="52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vertical="center"/>
    </xf>
    <xf numFmtId="10" fontId="4" fillId="34" borderId="37" xfId="52" applyNumberFormat="1" applyFont="1" applyFill="1" applyBorder="1" applyAlignment="1">
      <alignment horizontal="center" vertical="center"/>
    </xf>
    <xf numFmtId="44" fontId="9" fillId="33" borderId="38" xfId="58" applyFont="1" applyFill="1" applyBorder="1" applyAlignment="1">
      <alignment horizontal="center" vertical="center" wrapText="1"/>
    </xf>
    <xf numFmtId="0" fontId="7" fillId="33" borderId="38" xfId="58" applyNumberFormat="1" applyFont="1" applyFill="1" applyBorder="1" applyAlignment="1">
      <alignment horizontal="center" vertical="center"/>
    </xf>
    <xf numFmtId="44" fontId="4" fillId="34" borderId="39" xfId="58" applyFont="1" applyFill="1" applyBorder="1" applyAlignment="1">
      <alignment horizontal="center" vertical="center"/>
    </xf>
    <xf numFmtId="44" fontId="5" fillId="0" borderId="40" xfId="58" applyFont="1" applyBorder="1" applyAlignment="1">
      <alignment horizontal="center" vertical="center"/>
    </xf>
    <xf numFmtId="44" fontId="5" fillId="0" borderId="41" xfId="58" applyFont="1" applyBorder="1" applyAlignment="1">
      <alignment horizontal="center" vertical="center"/>
    </xf>
    <xf numFmtId="44" fontId="4" fillId="34" borderId="40" xfId="58" applyFont="1" applyFill="1" applyBorder="1" applyAlignment="1">
      <alignment horizontal="center" vertical="center"/>
    </xf>
    <xf numFmtId="44" fontId="2" fillId="0" borderId="42" xfId="58" applyFont="1" applyBorder="1" applyAlignment="1">
      <alignment horizontal="center" vertical="center"/>
    </xf>
    <xf numFmtId="44" fontId="2" fillId="0" borderId="43" xfId="58" applyFont="1" applyBorder="1" applyAlignment="1">
      <alignment horizontal="center" vertical="center"/>
    </xf>
    <xf numFmtId="44" fontId="2" fillId="0" borderId="44" xfId="58" applyFont="1" applyBorder="1" applyAlignment="1">
      <alignment horizontal="center" vertical="center"/>
    </xf>
    <xf numFmtId="0" fontId="4" fillId="34" borderId="45" xfId="58" applyNumberFormat="1" applyFont="1" applyFill="1" applyBorder="1" applyAlignment="1">
      <alignment horizontal="center" vertical="center"/>
    </xf>
    <xf numFmtId="44" fontId="9" fillId="33" borderId="46" xfId="58" applyFont="1" applyFill="1" applyBorder="1" applyAlignment="1">
      <alignment horizontal="center" vertical="center" wrapText="1"/>
    </xf>
    <xf numFmtId="0" fontId="7" fillId="33" borderId="46" xfId="58" applyNumberFormat="1" applyFont="1" applyFill="1" applyBorder="1" applyAlignment="1">
      <alignment horizontal="center" vertical="center"/>
    </xf>
    <xf numFmtId="44" fontId="4" fillId="34" borderId="47" xfId="58" applyFont="1" applyFill="1" applyBorder="1" applyAlignment="1">
      <alignment horizontal="center" vertical="center"/>
    </xf>
    <xf numFmtId="44" fontId="5" fillId="0" borderId="48" xfId="58" applyFont="1" applyBorder="1" applyAlignment="1">
      <alignment horizontal="center" vertical="center"/>
    </xf>
    <xf numFmtId="44" fontId="4" fillId="34" borderId="48" xfId="58" applyFont="1" applyFill="1" applyBorder="1" applyAlignment="1">
      <alignment horizontal="center" vertical="center"/>
    </xf>
    <xf numFmtId="44" fontId="2" fillId="0" borderId="49" xfId="58" applyFont="1" applyBorder="1" applyAlignment="1">
      <alignment horizontal="center" vertical="center"/>
    </xf>
    <xf numFmtId="44" fontId="2" fillId="0" borderId="50" xfId="58" applyFont="1" applyBorder="1" applyAlignment="1">
      <alignment horizontal="center" vertical="center"/>
    </xf>
    <xf numFmtId="44" fontId="2" fillId="0" borderId="51" xfId="58" applyFont="1" applyBorder="1" applyAlignment="1">
      <alignment horizontal="center" vertical="center"/>
    </xf>
    <xf numFmtId="0" fontId="4" fillId="34" borderId="52" xfId="58" applyNumberFormat="1" applyFont="1" applyFill="1" applyBorder="1" applyAlignment="1">
      <alignment horizontal="center" vertical="center"/>
    </xf>
    <xf numFmtId="44" fontId="5" fillId="0" borderId="0" xfId="0" applyNumberFormat="1" applyFont="1" applyAlignment="1">
      <alignment vertical="center"/>
    </xf>
    <xf numFmtId="0" fontId="9" fillId="33" borderId="53" xfId="0" applyFont="1" applyFill="1" applyBorder="1" applyAlignment="1">
      <alignment horizontal="center" vertical="center" wrapText="1"/>
    </xf>
    <xf numFmtId="44" fontId="0" fillId="0" borderId="54" xfId="58" applyFont="1" applyBorder="1" applyAlignment="1">
      <alignment horizontal="center" vertical="center"/>
    </xf>
    <xf numFmtId="44" fontId="0" fillId="0" borderId="55" xfId="58" applyFont="1" applyBorder="1" applyAlignment="1">
      <alignment horizontal="center" vertical="center"/>
    </xf>
    <xf numFmtId="10" fontId="0" fillId="0" borderId="56" xfId="52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4" fontId="0" fillId="0" borderId="51" xfId="58" applyFont="1" applyBorder="1" applyAlignment="1">
      <alignment horizontal="center" vertical="center"/>
    </xf>
    <xf numFmtId="10" fontId="0" fillId="0" borderId="25" xfId="52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4" fontId="0" fillId="0" borderId="50" xfId="58" applyFont="1" applyBorder="1" applyAlignment="1">
      <alignment horizontal="center" vertical="center"/>
    </xf>
    <xf numFmtId="44" fontId="0" fillId="0" borderId="43" xfId="58" applyFont="1" applyBorder="1" applyAlignment="1">
      <alignment horizontal="center" vertical="center"/>
    </xf>
    <xf numFmtId="10" fontId="0" fillId="0" borderId="23" xfId="52" applyNumberFormat="1" applyFont="1" applyBorder="1" applyAlignment="1">
      <alignment horizontal="center" vertical="center"/>
    </xf>
    <xf numFmtId="44" fontId="0" fillId="0" borderId="44" xfId="58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0" fontId="5" fillId="0" borderId="27" xfId="5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4" fontId="3" fillId="0" borderId="40" xfId="58" applyFont="1" applyFill="1" applyBorder="1" applyAlignment="1">
      <alignment horizontal="center" vertical="center"/>
    </xf>
    <xf numFmtId="44" fontId="3" fillId="0" borderId="48" xfId="58" applyFont="1" applyFill="1" applyBorder="1" applyAlignment="1">
      <alignment horizontal="center" vertical="center"/>
    </xf>
    <xf numFmtId="10" fontId="3" fillId="0" borderId="27" xfId="52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4" fontId="5" fillId="0" borderId="42" xfId="58" applyFont="1" applyBorder="1" applyAlignment="1">
      <alignment horizontal="center" vertical="center"/>
    </xf>
    <xf numFmtId="44" fontId="5" fillId="0" borderId="49" xfId="58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4" fontId="5" fillId="0" borderId="44" xfId="58" applyFont="1" applyBorder="1" applyAlignment="1">
      <alignment horizontal="center" vertical="center"/>
    </xf>
    <xf numFmtId="44" fontId="5" fillId="0" borderId="51" xfId="58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0" fontId="4" fillId="34" borderId="37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44" fontId="48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D1">
      <selection activeCell="G43" sqref="G43"/>
    </sheetView>
  </sheetViews>
  <sheetFormatPr defaultColWidth="9.125" defaultRowHeight="12.75"/>
  <cols>
    <col min="1" max="1" width="6.00390625" style="3" customWidth="1"/>
    <col min="2" max="2" width="5.875" style="13" customWidth="1"/>
    <col min="3" max="3" width="42.125" style="11" customWidth="1"/>
    <col min="4" max="6" width="24.625" style="28" customWidth="1"/>
    <col min="7" max="7" width="20.625" style="28" customWidth="1"/>
    <col min="8" max="8" width="27.50390625" style="39" customWidth="1"/>
    <col min="9" max="9" width="9.125" style="11" customWidth="1"/>
    <col min="10" max="10" width="15.125" style="11" bestFit="1" customWidth="1"/>
    <col min="11" max="16384" width="9.125" style="11" customWidth="1"/>
  </cols>
  <sheetData>
    <row r="1" spans="1:8" ht="13.5">
      <c r="A1" s="148" t="s">
        <v>28</v>
      </c>
      <c r="B1" s="148"/>
      <c r="C1" s="148"/>
      <c r="H1" s="33"/>
    </row>
    <row r="2" spans="1:8" ht="24.75" customHeight="1">
      <c r="A2" s="148"/>
      <c r="B2" s="148"/>
      <c r="C2" s="148"/>
      <c r="H2" s="34"/>
    </row>
    <row r="3" spans="1:8" ht="18" customHeight="1">
      <c r="A3" s="147" t="s">
        <v>29</v>
      </c>
      <c r="B3" s="147"/>
      <c r="C3" s="147"/>
      <c r="H3" s="34"/>
    </row>
    <row r="4" ht="21" customHeight="1">
      <c r="H4" s="34"/>
    </row>
    <row r="5" ht="18.75" customHeight="1">
      <c r="H5" s="35"/>
    </row>
    <row r="6" ht="15">
      <c r="H6" s="36" t="s">
        <v>8</v>
      </c>
    </row>
    <row r="7" ht="13.5">
      <c r="H7" s="37"/>
    </row>
    <row r="8" ht="15">
      <c r="H8" s="36" t="s">
        <v>9</v>
      </c>
    </row>
    <row r="11" spans="1:8" s="1" customFormat="1" ht="66" customHeight="1">
      <c r="A11" s="149" t="s">
        <v>54</v>
      </c>
      <c r="B11" s="149"/>
      <c r="C11" s="149"/>
      <c r="D11" s="149"/>
      <c r="E11" s="149"/>
      <c r="F11" s="149"/>
      <c r="G11" s="149"/>
      <c r="H11" s="149"/>
    </row>
    <row r="12" spans="7:8" ht="13.5" thickBot="1">
      <c r="G12" s="29"/>
      <c r="H12" s="38" t="s">
        <v>5</v>
      </c>
    </row>
    <row r="13" spans="1:8" s="44" customFormat="1" ht="52.5" thickBot="1">
      <c r="A13" s="41" t="s">
        <v>6</v>
      </c>
      <c r="B13" s="42"/>
      <c r="C13" s="82" t="s">
        <v>0</v>
      </c>
      <c r="D13" s="72" t="s">
        <v>55</v>
      </c>
      <c r="E13" s="72" t="s">
        <v>56</v>
      </c>
      <c r="F13" s="72" t="s">
        <v>57</v>
      </c>
      <c r="G13" s="62" t="s">
        <v>58</v>
      </c>
      <c r="H13" s="43" t="s">
        <v>30</v>
      </c>
    </row>
    <row r="14" spans="1:8" s="49" customFormat="1" ht="15.75" thickBot="1">
      <c r="A14" s="45">
        <v>1</v>
      </c>
      <c r="B14" s="46"/>
      <c r="C14" s="47">
        <v>2</v>
      </c>
      <c r="D14" s="73">
        <v>3</v>
      </c>
      <c r="E14" s="73">
        <v>4</v>
      </c>
      <c r="F14" s="73">
        <v>5</v>
      </c>
      <c r="G14" s="63">
        <v>6</v>
      </c>
      <c r="H14" s="48">
        <v>7</v>
      </c>
    </row>
    <row r="15" spans="1:8" s="54" customFormat="1" ht="34.5" customHeight="1" thickBot="1">
      <c r="A15" s="50" t="s">
        <v>1</v>
      </c>
      <c r="B15" s="51" t="s">
        <v>7</v>
      </c>
      <c r="C15" s="52"/>
      <c r="D15" s="74">
        <f>D16+D22</f>
        <v>4907633</v>
      </c>
      <c r="E15" s="64">
        <f>E16+E22</f>
        <v>5299751</v>
      </c>
      <c r="F15" s="74">
        <f>F16+F22</f>
        <v>5493787.8</v>
      </c>
      <c r="G15" s="64">
        <f>G16+G22</f>
        <v>5162957</v>
      </c>
      <c r="H15" s="53">
        <f aca="true" t="shared" si="0" ref="H15:H30">G15/E15</f>
        <v>0.9741885986718999</v>
      </c>
    </row>
    <row r="16" spans="1:8" s="5" customFormat="1" ht="34.5" customHeight="1" thickBot="1" thickTop="1">
      <c r="A16" s="31">
        <v>1</v>
      </c>
      <c r="B16" s="14" t="s">
        <v>10</v>
      </c>
      <c r="C16" s="109"/>
      <c r="D16" s="65">
        <f>D17+D18</f>
        <v>618460</v>
      </c>
      <c r="E16" s="75">
        <f>E17+E18</f>
        <v>618460</v>
      </c>
      <c r="F16" s="75">
        <f>F17+F18</f>
        <v>812496.8</v>
      </c>
      <c r="G16" s="75">
        <f>G17+G18</f>
        <v>703830</v>
      </c>
      <c r="H16" s="32">
        <f t="shared" si="0"/>
        <v>1.138036413025903</v>
      </c>
    </row>
    <row r="17" spans="1:13" s="6" customFormat="1" ht="34.5" customHeight="1" thickTop="1">
      <c r="A17" s="7"/>
      <c r="B17" s="15" t="s">
        <v>11</v>
      </c>
      <c r="C17" s="110" t="s">
        <v>31</v>
      </c>
      <c r="D17" s="84">
        <v>483030</v>
      </c>
      <c r="E17" s="84">
        <v>483030</v>
      </c>
      <c r="F17" s="83">
        <v>656556.39</v>
      </c>
      <c r="G17" s="84">
        <v>553880</v>
      </c>
      <c r="H17" s="85">
        <f t="shared" si="0"/>
        <v>1.1466782601494732</v>
      </c>
      <c r="J17" s="144"/>
      <c r="K17" s="144"/>
      <c r="L17" s="144"/>
      <c r="M17" s="144"/>
    </row>
    <row r="18" spans="1:13" s="6" customFormat="1" ht="34.5" customHeight="1" thickBot="1">
      <c r="A18" s="86"/>
      <c r="B18" s="10" t="s">
        <v>12</v>
      </c>
      <c r="C18" s="111" t="s">
        <v>32</v>
      </c>
      <c r="D18" s="87">
        <f>SUM(D19:D21)</f>
        <v>135430</v>
      </c>
      <c r="E18" s="87">
        <f>SUM(E19:E21)</f>
        <v>135430</v>
      </c>
      <c r="F18" s="87">
        <f>SUM(F19:F21)</f>
        <v>155940.41</v>
      </c>
      <c r="G18" s="87">
        <f>SUM(G19:G21)</f>
        <v>149950</v>
      </c>
      <c r="H18" s="88">
        <f>G18/E18</f>
        <v>1.1072140589234292</v>
      </c>
      <c r="J18" s="144"/>
      <c r="K18" s="144"/>
      <c r="L18" s="144"/>
      <c r="M18" s="144"/>
    </row>
    <row r="19" spans="1:13" s="6" customFormat="1" ht="34.5" customHeight="1" thickTop="1">
      <c r="A19" s="7"/>
      <c r="B19" s="15" t="s">
        <v>33</v>
      </c>
      <c r="C19" s="124" t="s">
        <v>53</v>
      </c>
      <c r="D19" s="84">
        <v>89930</v>
      </c>
      <c r="E19" s="84">
        <v>89930</v>
      </c>
      <c r="F19" s="83">
        <v>103640.76</v>
      </c>
      <c r="G19" s="84">
        <v>120950</v>
      </c>
      <c r="H19" s="85">
        <f t="shared" si="0"/>
        <v>1.3449349494050928</v>
      </c>
      <c r="J19" s="144"/>
      <c r="K19" s="144"/>
      <c r="L19" s="144"/>
      <c r="M19" s="144"/>
    </row>
    <row r="20" spans="1:8" s="6" customFormat="1" ht="34.5" customHeight="1">
      <c r="A20" s="89"/>
      <c r="B20" s="9" t="s">
        <v>34</v>
      </c>
      <c r="C20" s="112" t="s">
        <v>14</v>
      </c>
      <c r="D20" s="91"/>
      <c r="E20" s="91">
        <v>0</v>
      </c>
      <c r="F20" s="90">
        <v>0</v>
      </c>
      <c r="G20" s="91">
        <v>0</v>
      </c>
      <c r="H20" s="92">
        <v>0</v>
      </c>
    </row>
    <row r="21" spans="1:13" s="6" customFormat="1" ht="34.5" customHeight="1" thickBot="1">
      <c r="A21" s="86"/>
      <c r="B21" s="10" t="s">
        <v>35</v>
      </c>
      <c r="C21" s="113" t="s">
        <v>16</v>
      </c>
      <c r="D21" s="93">
        <v>45500</v>
      </c>
      <c r="E21" s="93">
        <v>45500</v>
      </c>
      <c r="F21" s="93">
        <f>38794.07+13505.58</f>
        <v>52299.65</v>
      </c>
      <c r="G21" s="93">
        <f>16000+13000</f>
        <v>29000</v>
      </c>
      <c r="H21" s="88">
        <f t="shared" si="0"/>
        <v>0.6373626373626373</v>
      </c>
      <c r="J21" s="144"/>
      <c r="K21" s="144"/>
      <c r="L21" s="144"/>
      <c r="M21" s="144"/>
    </row>
    <row r="22" spans="1:10" s="4" customFormat="1" ht="34.5" customHeight="1" thickBot="1" thickTop="1">
      <c r="A22" s="16">
        <v>2</v>
      </c>
      <c r="B22" s="17" t="s">
        <v>50</v>
      </c>
      <c r="C22" s="114"/>
      <c r="D22" s="66">
        <f>SUM(D23:D24)</f>
        <v>4289173</v>
      </c>
      <c r="E22" s="66">
        <f>SUM(E23:E24)</f>
        <v>4681291</v>
      </c>
      <c r="F22" s="66">
        <f>SUM(F23:F24)</f>
        <v>4681291</v>
      </c>
      <c r="G22" s="66">
        <f>SUM(G23:G24)</f>
        <v>4459127</v>
      </c>
      <c r="H22" s="8">
        <f t="shared" si="0"/>
        <v>0.9525421512997162</v>
      </c>
      <c r="J22" s="81"/>
    </row>
    <row r="23" spans="1:13" s="4" customFormat="1" ht="34.5" customHeight="1" thickTop="1">
      <c r="A23" s="101"/>
      <c r="B23" s="102" t="s">
        <v>11</v>
      </c>
      <c r="C23" s="115" t="s">
        <v>51</v>
      </c>
      <c r="D23" s="103">
        <v>4289173</v>
      </c>
      <c r="E23" s="103">
        <v>4681291</v>
      </c>
      <c r="F23" s="104">
        <f>E23</f>
        <v>4681291</v>
      </c>
      <c r="G23" s="103">
        <v>4459127</v>
      </c>
      <c r="H23" s="85">
        <f t="shared" si="0"/>
        <v>0.9525421512997162</v>
      </c>
      <c r="J23" s="146"/>
      <c r="K23" s="146"/>
      <c r="L23" s="146"/>
      <c r="M23" s="146"/>
    </row>
    <row r="24" spans="1:10" s="4" customFormat="1" ht="34.5" customHeight="1" thickBot="1">
      <c r="A24" s="105"/>
      <c r="B24" s="106" t="s">
        <v>12</v>
      </c>
      <c r="C24" s="116" t="s">
        <v>52</v>
      </c>
      <c r="D24" s="107">
        <v>0</v>
      </c>
      <c r="E24" s="107">
        <v>0</v>
      </c>
      <c r="F24" s="108">
        <v>0</v>
      </c>
      <c r="G24" s="107">
        <v>0</v>
      </c>
      <c r="H24" s="88">
        <v>0</v>
      </c>
      <c r="J24" s="81"/>
    </row>
    <row r="25" spans="1:8" s="54" customFormat="1" ht="34.5" customHeight="1" thickBot="1" thickTop="1">
      <c r="A25" s="55" t="s">
        <v>2</v>
      </c>
      <c r="B25" s="56" t="s">
        <v>17</v>
      </c>
      <c r="C25" s="117"/>
      <c r="D25" s="67">
        <f>D26+D33</f>
        <v>4907633</v>
      </c>
      <c r="E25" s="67">
        <f>E26+E33</f>
        <v>5299751</v>
      </c>
      <c r="F25" s="76">
        <f>F26+F33</f>
        <v>5384477.26</v>
      </c>
      <c r="G25" s="67">
        <f>G26+G33</f>
        <v>5162957</v>
      </c>
      <c r="H25" s="57">
        <f t="shared" si="0"/>
        <v>0.9741885986718999</v>
      </c>
    </row>
    <row r="26" spans="1:8" s="26" customFormat="1" ht="34.5" customHeight="1" thickBot="1" thickTop="1">
      <c r="A26" s="31">
        <v>1</v>
      </c>
      <c r="B26" s="14" t="s">
        <v>22</v>
      </c>
      <c r="C26" s="109"/>
      <c r="D26" s="65">
        <f>SUM(D27:D30)</f>
        <v>4907633</v>
      </c>
      <c r="E26" s="65">
        <f>SUM(E27:E30)</f>
        <v>5299751</v>
      </c>
      <c r="F26" s="75">
        <f>SUM(F27:F30)</f>
        <v>5384477.26</v>
      </c>
      <c r="G26" s="65">
        <f>SUM(G27:G30)</f>
        <v>5162957</v>
      </c>
      <c r="H26" s="32">
        <f t="shared" si="0"/>
        <v>0.9741885986718999</v>
      </c>
    </row>
    <row r="27" spans="1:13" ht="34.5" customHeight="1" thickTop="1">
      <c r="A27" s="18"/>
      <c r="B27" s="19" t="s">
        <v>11</v>
      </c>
      <c r="C27" s="118" t="s">
        <v>18</v>
      </c>
      <c r="D27" s="68">
        <v>2317455</v>
      </c>
      <c r="E27" s="68">
        <v>2346568</v>
      </c>
      <c r="F27" s="77">
        <f>E27+0.41</f>
        <v>2346568.41</v>
      </c>
      <c r="G27" s="68">
        <v>2458462</v>
      </c>
      <c r="H27" s="20">
        <f t="shared" si="0"/>
        <v>1.047684107172688</v>
      </c>
      <c r="J27" s="144"/>
      <c r="K27" s="144"/>
      <c r="L27" s="144"/>
      <c r="M27" s="144"/>
    </row>
    <row r="28" spans="1:13" ht="34.5" customHeight="1">
      <c r="A28" s="21"/>
      <c r="B28" s="9" t="s">
        <v>12</v>
      </c>
      <c r="C28" s="119" t="s">
        <v>19</v>
      </c>
      <c r="D28" s="69">
        <v>542430</v>
      </c>
      <c r="E28" s="69">
        <v>547435</v>
      </c>
      <c r="F28" s="78">
        <f>62454.27+420830.6</f>
        <v>483284.87</v>
      </c>
      <c r="G28" s="69">
        <f>62454+506767</f>
        <v>569221</v>
      </c>
      <c r="H28" s="22">
        <f t="shared" si="0"/>
        <v>1.0397965055212035</v>
      </c>
      <c r="J28" s="144"/>
      <c r="K28" s="144"/>
      <c r="L28" s="144"/>
      <c r="M28" s="144"/>
    </row>
    <row r="29" spans="1:13" s="2" customFormat="1" ht="34.5" customHeight="1">
      <c r="A29" s="23"/>
      <c r="B29" s="9" t="s">
        <v>13</v>
      </c>
      <c r="C29" s="119" t="s">
        <v>20</v>
      </c>
      <c r="D29" s="69">
        <v>322542</v>
      </c>
      <c r="E29" s="69">
        <v>322542</v>
      </c>
      <c r="F29" s="78">
        <v>253643.46</v>
      </c>
      <c r="G29" s="69">
        <v>253900</v>
      </c>
      <c r="H29" s="22">
        <f t="shared" si="0"/>
        <v>0.7871843046797006</v>
      </c>
      <c r="J29" s="144"/>
      <c r="K29" s="144"/>
      <c r="L29" s="144"/>
      <c r="M29" s="144"/>
    </row>
    <row r="30" spans="1:13" ht="34.5" customHeight="1" thickBot="1">
      <c r="A30" s="24"/>
      <c r="B30" s="10" t="s">
        <v>15</v>
      </c>
      <c r="C30" s="120" t="s">
        <v>36</v>
      </c>
      <c r="D30" s="70">
        <f>SUM(D31:D32)</f>
        <v>1725206</v>
      </c>
      <c r="E30" s="79">
        <f>SUM(E31:E32)</f>
        <v>2083206</v>
      </c>
      <c r="F30" s="79">
        <f>SUM(F31:F32)</f>
        <v>2300980.52</v>
      </c>
      <c r="G30" s="79">
        <f>SUM(G31:G32)</f>
        <v>1881374</v>
      </c>
      <c r="H30" s="25">
        <f t="shared" si="0"/>
        <v>0.9031147183715869</v>
      </c>
      <c r="J30" s="144"/>
      <c r="K30" s="144"/>
      <c r="L30" s="144"/>
      <c r="M30" s="144"/>
    </row>
    <row r="31" spans="1:8" ht="34.5" customHeight="1" thickTop="1">
      <c r="A31" s="18"/>
      <c r="B31" s="19" t="s">
        <v>33</v>
      </c>
      <c r="C31" s="121" t="s">
        <v>37</v>
      </c>
      <c r="D31" s="68">
        <v>0</v>
      </c>
      <c r="E31" s="68">
        <v>0</v>
      </c>
      <c r="F31" s="77">
        <v>0</v>
      </c>
      <c r="G31" s="68">
        <v>0</v>
      </c>
      <c r="H31" s="20">
        <v>0</v>
      </c>
    </row>
    <row r="32" spans="1:8" ht="34.5" customHeight="1" thickBot="1">
      <c r="A32" s="24"/>
      <c r="B32" s="10" t="s">
        <v>34</v>
      </c>
      <c r="C32" s="120" t="s">
        <v>38</v>
      </c>
      <c r="D32" s="70">
        <v>1725206</v>
      </c>
      <c r="E32" s="70">
        <v>2083206</v>
      </c>
      <c r="F32" s="79">
        <f>2544301.48-253643.46+10322.5</f>
        <v>2300980.52</v>
      </c>
      <c r="G32" s="70">
        <f>2128274-253900+7000</f>
        <v>1881374</v>
      </c>
      <c r="H32" s="25">
        <f>G32/E32</f>
        <v>0.9031147183715869</v>
      </c>
    </row>
    <row r="33" spans="1:8" s="26" customFormat="1" ht="34.5" customHeight="1" thickBot="1" thickTop="1">
      <c r="A33" s="31">
        <v>2</v>
      </c>
      <c r="B33" s="14" t="s">
        <v>21</v>
      </c>
      <c r="C33" s="109"/>
      <c r="D33" s="65">
        <v>0</v>
      </c>
      <c r="E33" s="65">
        <v>0</v>
      </c>
      <c r="F33" s="75">
        <v>0</v>
      </c>
      <c r="G33" s="65">
        <v>0</v>
      </c>
      <c r="H33" s="32">
        <v>0</v>
      </c>
    </row>
    <row r="34" spans="1:8" s="58" customFormat="1" ht="34.5" customHeight="1" thickBot="1" thickTop="1">
      <c r="A34" s="55" t="s">
        <v>3</v>
      </c>
      <c r="B34" s="56" t="s">
        <v>23</v>
      </c>
      <c r="C34" s="117"/>
      <c r="D34" s="67">
        <f>D15-D25</f>
        <v>0</v>
      </c>
      <c r="E34" s="67">
        <f>E15-E25</f>
        <v>0</v>
      </c>
      <c r="F34" s="76">
        <f>F15-F25</f>
        <v>109310.54000000004</v>
      </c>
      <c r="G34" s="67">
        <f>G15-G25</f>
        <v>0</v>
      </c>
      <c r="H34" s="57">
        <v>0</v>
      </c>
    </row>
    <row r="35" spans="1:8" s="58" customFormat="1" ht="34.5" customHeight="1" thickBot="1" thickTop="1">
      <c r="A35" s="55" t="s">
        <v>4</v>
      </c>
      <c r="B35" s="56" t="s">
        <v>39</v>
      </c>
      <c r="C35" s="117"/>
      <c r="D35" s="67">
        <v>401633.63</v>
      </c>
      <c r="E35" s="67">
        <f>D35</f>
        <v>401633.63</v>
      </c>
      <c r="F35" s="76">
        <f>E35</f>
        <v>401633.63</v>
      </c>
      <c r="G35" s="67">
        <f>F35</f>
        <v>401633.63</v>
      </c>
      <c r="H35" s="57">
        <v>0</v>
      </c>
    </row>
    <row r="36" spans="1:8" s="58" customFormat="1" ht="34.5" customHeight="1" thickBot="1" thickTop="1">
      <c r="A36" s="55" t="s">
        <v>40</v>
      </c>
      <c r="B36" s="56" t="s">
        <v>41</v>
      </c>
      <c r="C36" s="117"/>
      <c r="D36" s="67">
        <f>SUM(D37:D38)</f>
        <v>53033.21</v>
      </c>
      <c r="E36" s="76">
        <f>SUM(E37:E38)</f>
        <v>53033.21</v>
      </c>
      <c r="F36" s="76">
        <f>SUM(F37:F38)</f>
        <v>53033.21</v>
      </c>
      <c r="G36" s="76">
        <f>SUM(G37:G38)</f>
        <v>53033.21</v>
      </c>
      <c r="H36" s="57">
        <v>0</v>
      </c>
    </row>
    <row r="37" spans="1:8" s="97" customFormat="1" ht="34.5" customHeight="1" thickBot="1" thickTop="1">
      <c r="A37" s="94"/>
      <c r="B37" s="95" t="s">
        <v>11</v>
      </c>
      <c r="C37" s="122" t="s">
        <v>42</v>
      </c>
      <c r="D37" s="98">
        <v>0</v>
      </c>
      <c r="E37" s="98">
        <v>0</v>
      </c>
      <c r="F37" s="99">
        <v>0</v>
      </c>
      <c r="G37" s="98">
        <v>0</v>
      </c>
      <c r="H37" s="100"/>
    </row>
    <row r="38" spans="1:8" s="97" customFormat="1" ht="34.5" customHeight="1" thickBot="1" thickTop="1">
      <c r="A38" s="94"/>
      <c r="B38" s="95" t="s">
        <v>12</v>
      </c>
      <c r="C38" s="122" t="s">
        <v>43</v>
      </c>
      <c r="D38" s="98">
        <v>53033.21</v>
      </c>
      <c r="E38" s="99">
        <f>D38</f>
        <v>53033.21</v>
      </c>
      <c r="F38" s="99">
        <f>E38</f>
        <v>53033.21</v>
      </c>
      <c r="G38" s="99">
        <f>F38</f>
        <v>53033.21</v>
      </c>
      <c r="H38" s="100"/>
    </row>
    <row r="39" spans="1:8" s="58" customFormat="1" ht="34.5" customHeight="1" thickBot="1" thickTop="1">
      <c r="A39" s="55" t="s">
        <v>44</v>
      </c>
      <c r="B39" s="56" t="s">
        <v>45</v>
      </c>
      <c r="C39" s="117"/>
      <c r="D39" s="67">
        <f>SUM(D40:D42)</f>
        <v>797670.98</v>
      </c>
      <c r="E39" s="76">
        <f>SUM(E40:E42)</f>
        <v>797670.98</v>
      </c>
      <c r="F39" s="76">
        <f>SUM(F40:F42)</f>
        <v>797670.98</v>
      </c>
      <c r="G39" s="76">
        <f>SUM(G40:G42)</f>
        <v>797670.98</v>
      </c>
      <c r="H39" s="57">
        <v>0</v>
      </c>
    </row>
    <row r="40" spans="1:8" s="97" customFormat="1" ht="34.5" customHeight="1" thickBot="1" thickTop="1">
      <c r="A40" s="94"/>
      <c r="B40" s="95" t="s">
        <v>11</v>
      </c>
      <c r="C40" s="122" t="s">
        <v>46</v>
      </c>
      <c r="D40" s="98">
        <v>234053.41</v>
      </c>
      <c r="E40" s="98">
        <f>D40</f>
        <v>234053.41</v>
      </c>
      <c r="F40" s="99">
        <f>E40</f>
        <v>234053.41</v>
      </c>
      <c r="G40" s="98">
        <f>F40</f>
        <v>234053.41</v>
      </c>
      <c r="H40" s="96"/>
    </row>
    <row r="41" spans="1:8" s="97" customFormat="1" ht="34.5" customHeight="1" thickBot="1" thickTop="1">
      <c r="A41" s="94"/>
      <c r="B41" s="95" t="s">
        <v>12</v>
      </c>
      <c r="C41" s="122" t="s">
        <v>47</v>
      </c>
      <c r="D41" s="98">
        <v>0</v>
      </c>
      <c r="E41" s="98">
        <v>0</v>
      </c>
      <c r="F41" s="99">
        <v>0</v>
      </c>
      <c r="G41" s="98">
        <v>0</v>
      </c>
      <c r="H41" s="96"/>
    </row>
    <row r="42" spans="1:8" s="97" customFormat="1" ht="34.5" customHeight="1" thickBot="1" thickTop="1">
      <c r="A42" s="94"/>
      <c r="B42" s="95" t="s">
        <v>13</v>
      </c>
      <c r="C42" s="122" t="s">
        <v>48</v>
      </c>
      <c r="D42" s="98">
        <v>563617.57</v>
      </c>
      <c r="E42" s="99">
        <f>D42</f>
        <v>563617.57</v>
      </c>
      <c r="F42" s="99">
        <f>E42</f>
        <v>563617.57</v>
      </c>
      <c r="G42" s="99">
        <f>F42</f>
        <v>563617.57</v>
      </c>
      <c r="H42" s="96"/>
    </row>
    <row r="43" spans="1:8" s="54" customFormat="1" ht="34.5" customHeight="1" thickBot="1" thickTop="1">
      <c r="A43" s="59" t="s">
        <v>49</v>
      </c>
      <c r="B43" s="60" t="s">
        <v>24</v>
      </c>
      <c r="C43" s="123"/>
      <c r="D43" s="71">
        <v>55</v>
      </c>
      <c r="E43" s="71">
        <v>55</v>
      </c>
      <c r="F43" s="80">
        <v>55</v>
      </c>
      <c r="G43" s="71">
        <v>55</v>
      </c>
      <c r="H43" s="61">
        <f>G43/E43</f>
        <v>1</v>
      </c>
    </row>
    <row r="44" ht="12">
      <c r="B44" s="26" t="s">
        <v>25</v>
      </c>
    </row>
    <row r="50" spans="2:8" ht="12" thickBot="1">
      <c r="B50" s="27"/>
      <c r="C50" s="12"/>
      <c r="G50" s="30"/>
      <c r="H50" s="40"/>
    </row>
    <row r="51" spans="2:8" ht="12">
      <c r="B51" s="145" t="s">
        <v>26</v>
      </c>
      <c r="C51" s="145"/>
      <c r="G51" s="145" t="s">
        <v>27</v>
      </c>
      <c r="H51" s="145"/>
    </row>
  </sheetData>
  <sheetProtection/>
  <mergeCells count="14">
    <mergeCell ref="A3:C3"/>
    <mergeCell ref="A1:C2"/>
    <mergeCell ref="A11:H11"/>
    <mergeCell ref="J18:M18"/>
    <mergeCell ref="J17:M17"/>
    <mergeCell ref="J27:M27"/>
    <mergeCell ref="J29:M29"/>
    <mergeCell ref="J30:M30"/>
    <mergeCell ref="B51:C51"/>
    <mergeCell ref="G51:H51"/>
    <mergeCell ref="J19:M19"/>
    <mergeCell ref="J21:M21"/>
    <mergeCell ref="J23:M23"/>
    <mergeCell ref="J28:M28"/>
  </mergeCells>
  <printOptions horizontalCentered="1"/>
  <pageMargins left="0" right="0" top="0.1968503937007874" bottom="0" header="0" footer="0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3">
      <selection activeCell="G10" sqref="G10"/>
    </sheetView>
  </sheetViews>
  <sheetFormatPr defaultColWidth="9.125" defaultRowHeight="12.75"/>
  <cols>
    <col min="1" max="1" width="4.50390625" style="125" customWidth="1"/>
    <col min="2" max="2" width="30.125" style="125" customWidth="1"/>
    <col min="3" max="3" width="27.00390625" style="125" customWidth="1"/>
    <col min="4" max="4" width="11.875" style="125" customWidth="1"/>
    <col min="5" max="5" width="10.50390625" style="125" customWidth="1"/>
    <col min="6" max="6" width="12.00390625" style="125" customWidth="1"/>
    <col min="7" max="7" width="16.125" style="125" customWidth="1"/>
    <col min="8" max="8" width="18.125" style="125" customWidth="1"/>
    <col min="9" max="9" width="61.00390625" style="125" customWidth="1"/>
    <col min="10" max="16384" width="9.125" style="125" customWidth="1"/>
  </cols>
  <sheetData>
    <row r="1" spans="1:9" ht="43.5" customHeight="1" thickBot="1">
      <c r="A1" s="150" t="s">
        <v>73</v>
      </c>
      <c r="B1" s="150"/>
      <c r="C1" s="150"/>
      <c r="D1" s="150"/>
      <c r="E1" s="150"/>
      <c r="F1" s="150"/>
      <c r="G1" s="150"/>
      <c r="H1" s="150"/>
      <c r="I1" s="150"/>
    </row>
    <row r="2" spans="1:9" ht="33" customHeight="1" thickBot="1">
      <c r="A2" s="160" t="s">
        <v>61</v>
      </c>
      <c r="B2" s="154" t="s">
        <v>68</v>
      </c>
      <c r="C2" s="154" t="s">
        <v>69</v>
      </c>
      <c r="D2" s="157" t="s">
        <v>71</v>
      </c>
      <c r="E2" s="158"/>
      <c r="F2" s="159"/>
      <c r="G2" s="130" t="s">
        <v>63</v>
      </c>
      <c r="H2" s="154" t="s">
        <v>62</v>
      </c>
      <c r="I2" s="151" t="s">
        <v>70</v>
      </c>
    </row>
    <row r="3" spans="1:9" ht="25.5" customHeight="1">
      <c r="A3" s="161"/>
      <c r="B3" s="155"/>
      <c r="C3" s="155"/>
      <c r="D3" s="154" t="s">
        <v>59</v>
      </c>
      <c r="E3" s="154" t="s">
        <v>60</v>
      </c>
      <c r="F3" s="154" t="s">
        <v>72</v>
      </c>
      <c r="G3" s="131" t="s">
        <v>64</v>
      </c>
      <c r="H3" s="155"/>
      <c r="I3" s="152"/>
    </row>
    <row r="4" spans="1:9" ht="21.75" customHeight="1">
      <c r="A4" s="161"/>
      <c r="B4" s="155"/>
      <c r="C4" s="155"/>
      <c r="D4" s="155"/>
      <c r="E4" s="155"/>
      <c r="F4" s="155"/>
      <c r="G4" s="131" t="s">
        <v>65</v>
      </c>
      <c r="H4" s="155"/>
      <c r="I4" s="152"/>
    </row>
    <row r="5" spans="1:9" ht="18" customHeight="1">
      <c r="A5" s="161"/>
      <c r="B5" s="155"/>
      <c r="C5" s="155"/>
      <c r="D5" s="155"/>
      <c r="E5" s="155"/>
      <c r="F5" s="155"/>
      <c r="G5" s="131" t="s">
        <v>66</v>
      </c>
      <c r="H5" s="155"/>
      <c r="I5" s="152"/>
    </row>
    <row r="6" spans="1:9" ht="21.75" customHeight="1" thickBot="1">
      <c r="A6" s="162"/>
      <c r="B6" s="156"/>
      <c r="C6" s="156"/>
      <c r="D6" s="156"/>
      <c r="E6" s="156"/>
      <c r="F6" s="156"/>
      <c r="G6" s="132" t="s">
        <v>67</v>
      </c>
      <c r="H6" s="156"/>
      <c r="I6" s="153"/>
    </row>
    <row r="7" spans="1:9" ht="13.5" thickBot="1">
      <c r="A7" s="126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  <c r="I7" s="128">
        <v>11</v>
      </c>
    </row>
    <row r="8" spans="1:9" s="129" customFormat="1" ht="60" customHeight="1">
      <c r="A8" s="133">
        <v>1</v>
      </c>
      <c r="B8" s="134"/>
      <c r="C8" s="135"/>
      <c r="D8" s="135"/>
      <c r="E8" s="135"/>
      <c r="F8" s="135"/>
      <c r="G8" s="135"/>
      <c r="H8" s="135"/>
      <c r="I8" s="136"/>
    </row>
    <row r="9" spans="1:9" s="129" customFormat="1" ht="60" customHeight="1">
      <c r="A9" s="137">
        <v>2</v>
      </c>
      <c r="B9" s="138"/>
      <c r="C9" s="139"/>
      <c r="D9" s="139"/>
      <c r="E9" s="139"/>
      <c r="F9" s="139"/>
      <c r="G9" s="139"/>
      <c r="H9" s="139"/>
      <c r="I9" s="140"/>
    </row>
    <row r="10" spans="1:9" s="129" customFormat="1" ht="60" customHeight="1">
      <c r="A10" s="137">
        <v>3</v>
      </c>
      <c r="B10" s="138"/>
      <c r="C10" s="139"/>
      <c r="D10" s="139"/>
      <c r="E10" s="139"/>
      <c r="F10" s="139"/>
      <c r="G10" s="139"/>
      <c r="H10" s="139"/>
      <c r="I10" s="140"/>
    </row>
    <row r="11" spans="1:9" s="129" customFormat="1" ht="60" customHeight="1">
      <c r="A11" s="137">
        <v>4</v>
      </c>
      <c r="B11" s="138"/>
      <c r="C11" s="139"/>
      <c r="D11" s="139"/>
      <c r="E11" s="139"/>
      <c r="F11" s="139"/>
      <c r="G11" s="139"/>
      <c r="H11" s="139"/>
      <c r="I11" s="140"/>
    </row>
    <row r="12" spans="1:9" s="129" customFormat="1" ht="60" customHeight="1">
      <c r="A12" s="137">
        <v>5</v>
      </c>
      <c r="B12" s="138"/>
      <c r="C12" s="139"/>
      <c r="D12" s="139"/>
      <c r="E12" s="139"/>
      <c r="F12" s="139"/>
      <c r="G12" s="139"/>
      <c r="H12" s="139"/>
      <c r="I12" s="140"/>
    </row>
    <row r="13" spans="1:9" s="129" customFormat="1" ht="60" customHeight="1" thickBot="1">
      <c r="A13" s="141"/>
      <c r="B13" s="142"/>
      <c r="C13" s="142"/>
      <c r="D13" s="142"/>
      <c r="E13" s="142"/>
      <c r="F13" s="142"/>
      <c r="G13" s="142"/>
      <c r="H13" s="142"/>
      <c r="I13" s="143"/>
    </row>
  </sheetData>
  <sheetProtection/>
  <mergeCells count="10">
    <mergeCell ref="A1:I1"/>
    <mergeCell ref="I2:I6"/>
    <mergeCell ref="H2:H6"/>
    <mergeCell ref="D2:F2"/>
    <mergeCell ref="D3:D6"/>
    <mergeCell ref="E3:E6"/>
    <mergeCell ref="F3:F6"/>
    <mergeCell ref="C2:C6"/>
    <mergeCell ref="B2:B6"/>
    <mergeCell ref="A2:A6"/>
  </mergeCells>
  <printOptions horizontalCentered="1"/>
  <pageMargins left="0.1968503937007874" right="0.1968503937007874" top="0.984251968503937" bottom="0" header="0.1968503937007874" footer="0"/>
  <pageSetup fitToHeight="1" fitToWidth="1" horizontalDpi="300" verticalDpi="300" orientation="landscape" paperSize="9" scale="76" r:id="rId1"/>
  <headerFooter>
    <oddHeader>&amp;R&amp;"Arial CE,Pogrubiony"&amp;9Załącznik Nr 3
do Zarządzenia Nr ……../D/…../20….
z dnia ………………..
w sprawie wprowadzenia 
Polityki Zarządzania Ryzykiem
w Miejskim Ośrodku Kultury 
w Jastrzębiu-Zdroju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</dc:creator>
  <cp:keywords/>
  <dc:description/>
  <cp:lastModifiedBy>Ksenia Marzanska</cp:lastModifiedBy>
  <cp:lastPrinted>2021-03-22T13:06:47Z</cp:lastPrinted>
  <dcterms:created xsi:type="dcterms:W3CDTF">2004-12-01T07:42:30Z</dcterms:created>
  <dcterms:modified xsi:type="dcterms:W3CDTF">2021-04-13T10:00:25Z</dcterms:modified>
  <cp:category/>
  <cp:version/>
  <cp:contentType/>
  <cp:contentStatus/>
</cp:coreProperties>
</file>